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yoder_177_osu_edu/Documents/UDrive/MSL Program/"/>
    </mc:Choice>
  </mc:AlternateContent>
  <xr:revisionPtr revIDLastSave="33" documentId="8_{71137D14-FB38-4780-BBB1-1C8270402AE6}" xr6:coauthVersionLast="47" xr6:coauthVersionMax="47" xr10:uidLastSave="{50C8E35B-1B33-47BB-BFEA-05DAD6304DD1}"/>
  <bookViews>
    <workbookView xWindow="28680" yWindow="-120" windowWidth="29040" windowHeight="15840" xr2:uid="{1EC05641-617B-4095-865D-7B8C18655389}"/>
  </bookViews>
  <sheets>
    <sheet name="FT Summary" sheetId="1" r:id="rId1"/>
    <sheet name="Rates" sheetId="2" state="hidden" r:id="rId2"/>
  </sheets>
  <definedNames>
    <definedName name="_xlnm.Print_Area" localSheetId="0">'FT Summary'!$A$1:$K$28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H13" i="1"/>
  <c r="K13" i="1" s="1"/>
  <c r="I13" i="1"/>
  <c r="H14" i="1"/>
  <c r="I14" i="1"/>
  <c r="I21" i="1" s="1"/>
  <c r="H15" i="1"/>
  <c r="I15" i="1"/>
  <c r="H16" i="1"/>
  <c r="I16" i="1"/>
  <c r="K16" i="1" s="1"/>
  <c r="H17" i="1"/>
  <c r="K17" i="1" s="1"/>
  <c r="I17" i="1"/>
  <c r="H18" i="1"/>
  <c r="I18" i="1"/>
  <c r="K18" i="1" s="1"/>
  <c r="H19" i="1"/>
  <c r="I19" i="1"/>
  <c r="H20" i="1"/>
  <c r="K20" i="1" s="1"/>
  <c r="I20" i="1"/>
  <c r="K19" i="1"/>
  <c r="K15" i="1"/>
  <c r="K14" i="1"/>
  <c r="H21" i="1" l="1"/>
  <c r="C20" i="1" l="1"/>
  <c r="D20" i="1"/>
  <c r="E20" i="1"/>
  <c r="F20" i="1"/>
  <c r="G20" i="1"/>
  <c r="B20" i="1"/>
  <c r="C19" i="1"/>
  <c r="D19" i="1"/>
  <c r="E19" i="1"/>
  <c r="F19" i="1"/>
  <c r="G19" i="1"/>
  <c r="B19" i="1"/>
  <c r="C18" i="1"/>
  <c r="D18" i="1"/>
  <c r="E18" i="1"/>
  <c r="F18" i="1"/>
  <c r="G18" i="1"/>
  <c r="B18" i="1"/>
  <c r="C17" i="1"/>
  <c r="D17" i="1"/>
  <c r="E17" i="1"/>
  <c r="F17" i="1"/>
  <c r="G17" i="1"/>
  <c r="B17" i="1"/>
  <c r="C16" i="1"/>
  <c r="D16" i="1"/>
  <c r="E16" i="1"/>
  <c r="F16" i="1"/>
  <c r="G16" i="1"/>
  <c r="B16" i="1"/>
  <c r="C15" i="1"/>
  <c r="D15" i="1"/>
  <c r="E15" i="1"/>
  <c r="F15" i="1"/>
  <c r="G15" i="1"/>
  <c r="B15" i="1"/>
  <c r="C14" i="1"/>
  <c r="D14" i="1"/>
  <c r="E14" i="1"/>
  <c r="F14" i="1"/>
  <c r="G14" i="1"/>
  <c r="B14" i="1"/>
  <c r="C13" i="1"/>
  <c r="D13" i="1"/>
  <c r="E13" i="1"/>
  <c r="F13" i="1"/>
  <c r="F21" i="1" s="1"/>
  <c r="G13" i="1"/>
  <c r="B13" i="1"/>
  <c r="E21" i="1" l="1"/>
  <c r="D21" i="1"/>
  <c r="G21" i="1"/>
  <c r="C21" i="1"/>
  <c r="B21" i="1"/>
  <c r="K21" i="1" l="1"/>
</calcChain>
</file>

<file path=xl/sharedStrings.xml><?xml version="1.0" encoding="utf-8"?>
<sst xmlns="http://schemas.openxmlformats.org/spreadsheetml/2006/main" count="61" uniqueCount="34">
  <si>
    <t>Master in the Study of Law (MSL) Fee Model</t>
  </si>
  <si>
    <t>College of Law</t>
  </si>
  <si>
    <t>Is Student a Resident?</t>
  </si>
  <si>
    <t>-</t>
  </si>
  <si>
    <t>1st 
Semester</t>
  </si>
  <si>
    <t>2nd 
Semester</t>
  </si>
  <si>
    <t>3rd 
Semester</t>
  </si>
  <si>
    <t>4th 
Semester</t>
  </si>
  <si>
    <t>5th 
Semester</t>
  </si>
  <si>
    <t>6th 
Semester</t>
  </si>
  <si>
    <t>Total 
Program Cost</t>
  </si>
  <si>
    <t>Semester Inputs:</t>
  </si>
  <si>
    <t>Credit Hours Taken</t>
  </si>
  <si>
    <t>Fully Online?</t>
  </si>
  <si>
    <t>Fees:</t>
  </si>
  <si>
    <t>Instructional Fee</t>
  </si>
  <si>
    <t>General Fee</t>
  </si>
  <si>
    <t>Student Union Fee</t>
  </si>
  <si>
    <t>Non-Resident Fee</t>
  </si>
  <si>
    <t>Student Activity Fee</t>
  </si>
  <si>
    <t>Recreational Fee</t>
  </si>
  <si>
    <t>COTA Fee</t>
  </si>
  <si>
    <t>Distance Learning Fee</t>
  </si>
  <si>
    <t>Total Fees</t>
  </si>
  <si>
    <t>Notes:</t>
  </si>
  <si>
    <t>-Instructional Fee, General Fee, and Student Union Fee are based on the total credit hours taken</t>
  </si>
  <si>
    <t>-Non-Resident Fee is based on credit hours taken and isn't waived if all classes are online</t>
  </si>
  <si>
    <t>-Student Activity Fee and COTA Fee are flat fees for students taking 1 or more credits in a semester</t>
  </si>
  <si>
    <t>-Recreational Fee is a flat rate and is only charged if a student takes 4 or more credits in a semester</t>
  </si>
  <si>
    <t>-If a student is fully online in a semester, Student Activity/Recreational/COTA Fees are waived and a Distance Learning Fee is charged</t>
  </si>
  <si>
    <t>No</t>
  </si>
  <si>
    <t>Yes</t>
  </si>
  <si>
    <t>7th 
Semester</t>
  </si>
  <si>
    <t>8th 
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</si>
</sst>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0" fillId="2" borderId="0" xfId="0" applyFill="1" applyAlignment="1" applyProtection="1">
      <alignment horizontal="center"/>
      <protection locked="0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/>
    <xf numFmtId="0" fontId="0" fillId="2" borderId="5" xfId="0" applyFill="1" applyBorder="1"/>
    <xf numFmtId="4" fontId="0" fillId="2" borderId="5" xfId="0" applyNumberFormat="1" applyFill="1" applyBorder="1" applyAlignment="1">
      <alignment horizontal="center"/>
    </xf>
    <xf numFmtId="0" fontId="3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4" fontId="3" fillId="2" borderId="0" xfId="0" applyNumberFormat="1" applyFont="1" applyFill="1"/>
    <xf numFmtId="0" fontId="5" fillId="2" borderId="0" xfId="0" applyFont="1" applyFill="1"/>
    <xf numFmtId="0" fontId="0" fillId="2" borderId="0" xfId="0" quotePrefix="1" applyFill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EF5FA-B0F7-48DA-81BF-E327964AB4CB}">
  <sheetPr>
    <pageSetUpPr fitToPage="1"/>
  </sheetPr>
  <dimension ref="A1:CT28"/>
  <sheetViews>
    <sheetView tabSelected="1" workbookViewId="0">
      <selection activeCell="E17" sqref="E17"/>
    </sheetView>
  </sheetViews>
  <sheetFormatPr defaultRowHeight="15" x14ac:dyDescent="0.25"/>
  <cols>
    <col min="1" max="1" width="23.42578125" style="3" customWidth="1"/>
    <col min="2" max="9" width="14" style="2" customWidth="1"/>
    <col min="10" max="10" width="5.7109375" style="3" customWidth="1"/>
    <col min="11" max="11" width="14" style="2" customWidth="1"/>
    <col min="12" max="98" width="9.140625" style="3"/>
  </cols>
  <sheetData>
    <row r="1" spans="1:11" x14ac:dyDescent="0.25">
      <c r="A1" s="1" t="s">
        <v>0</v>
      </c>
    </row>
    <row r="2" spans="1:11" x14ac:dyDescent="0.25">
      <c r="A2" s="3" t="s">
        <v>1</v>
      </c>
    </row>
    <row r="4" spans="1:11" x14ac:dyDescent="0.25">
      <c r="A4" s="4" t="s">
        <v>2</v>
      </c>
      <c r="B4" s="5" t="s">
        <v>3</v>
      </c>
      <c r="C4" s="6"/>
    </row>
    <row r="6" spans="1:11" ht="30" x14ac:dyDescent="0.25">
      <c r="A6" s="7"/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32</v>
      </c>
      <c r="I6" s="10" t="s">
        <v>33</v>
      </c>
      <c r="J6" s="7"/>
      <c r="K6" s="11" t="s">
        <v>10</v>
      </c>
    </row>
    <row r="7" spans="1:11" x14ac:dyDescent="0.25">
      <c r="A7" s="7"/>
      <c r="B7" s="12"/>
      <c r="C7" s="12"/>
      <c r="D7" s="12"/>
      <c r="E7" s="12"/>
      <c r="F7" s="12"/>
      <c r="G7" s="12"/>
      <c r="H7" s="12"/>
      <c r="I7" s="12"/>
      <c r="J7" s="7"/>
      <c r="K7" s="12"/>
    </row>
    <row r="8" spans="1:11" x14ac:dyDescent="0.25">
      <c r="A8" s="13" t="s">
        <v>11</v>
      </c>
    </row>
    <row r="9" spans="1:11" x14ac:dyDescent="0.25">
      <c r="A9" s="3" t="s">
        <v>12</v>
      </c>
      <c r="B9" s="14" t="s">
        <v>3</v>
      </c>
      <c r="C9" s="14" t="s">
        <v>3</v>
      </c>
      <c r="D9" s="14" t="s">
        <v>3</v>
      </c>
      <c r="E9" s="14" t="s">
        <v>3</v>
      </c>
      <c r="F9" s="14" t="s">
        <v>3</v>
      </c>
      <c r="G9" s="14" t="s">
        <v>3</v>
      </c>
      <c r="H9" s="14" t="s">
        <v>3</v>
      </c>
      <c r="I9" s="14" t="s">
        <v>3</v>
      </c>
      <c r="K9" s="2" t="str">
        <f>IF(SUM(B9:I9)=0,"-",SUM(B9:I9))</f>
        <v>-</v>
      </c>
    </row>
    <row r="10" spans="1:11" x14ac:dyDescent="0.25">
      <c r="A10" s="3" t="s">
        <v>13</v>
      </c>
      <c r="B10" s="14" t="s">
        <v>3</v>
      </c>
      <c r="C10" s="14" t="s">
        <v>3</v>
      </c>
      <c r="D10" s="14" t="s">
        <v>3</v>
      </c>
      <c r="E10" s="14" t="s">
        <v>3</v>
      </c>
      <c r="F10" s="14" t="s">
        <v>3</v>
      </c>
      <c r="G10" s="14" t="s">
        <v>3</v>
      </c>
      <c r="H10" s="14" t="s">
        <v>3</v>
      </c>
      <c r="I10" s="14" t="s">
        <v>3</v>
      </c>
      <c r="K10" s="2" t="s">
        <v>3</v>
      </c>
    </row>
    <row r="12" spans="1:11" x14ac:dyDescent="0.25">
      <c r="A12" s="13" t="s">
        <v>14</v>
      </c>
    </row>
    <row r="13" spans="1:11" x14ac:dyDescent="0.25">
      <c r="A13" s="3" t="s">
        <v>15</v>
      </c>
      <c r="B13" s="15" t="str">
        <f>IF(B$9="-","-",IF(B$9&gt;8,8*VLOOKUP($A13,Rates!$A$1:$B$9,2,FALSE),B$9*VLOOKUP($A13,Rates!$A$1:$B$9,2,FALSE)))</f>
        <v>-</v>
      </c>
      <c r="C13" s="15" t="str">
        <f>IF(C$9="-","-",IF(C$9&gt;8,8*VLOOKUP($A13,Rates!$A$1:$B$9,2,FALSE),C$9*VLOOKUP($A13,Rates!$A$1:$B$9,2,FALSE)))</f>
        <v>-</v>
      </c>
      <c r="D13" s="15" t="str">
        <f>IF(D$9="-","-",IF(D$9&gt;8,8*VLOOKUP($A13,Rates!$A$1:$B$9,2,FALSE),D$9*VLOOKUP($A13,Rates!$A$1:$B$9,2,FALSE)))</f>
        <v>-</v>
      </c>
      <c r="E13" s="15" t="str">
        <f>IF(E$9="-","-",IF(E$9&gt;8,8*VLOOKUP($A13,Rates!$A$1:$B$9,2,FALSE),E$9*VLOOKUP($A13,Rates!$A$1:$B$9,2,FALSE)))</f>
        <v>-</v>
      </c>
      <c r="F13" s="15" t="str">
        <f>IF(F$9="-","-",IF(F$9&gt;8,8*VLOOKUP($A13,Rates!$A$1:$B$9,2,FALSE),F$9*VLOOKUP($A13,Rates!$A$1:$B$9,2,FALSE)))</f>
        <v>-</v>
      </c>
      <c r="G13" s="15" t="str">
        <f>IF(G$9="-","-",IF(G$9&gt;8,8*VLOOKUP($A13,Rates!$A$1:$B$9,2,FALSE),G$9*VLOOKUP($A13,Rates!$A$1:$B$9,2,FALSE)))</f>
        <v>-</v>
      </c>
      <c r="H13" s="15" t="str">
        <f>IF(H$9="-","-",IF(H$9&gt;8,8*VLOOKUP($A13,Rates!$A$1:$B$9,2,FALSE),H$9*VLOOKUP($A13,Rates!$A$1:$B$9,2,FALSE)))</f>
        <v>-</v>
      </c>
      <c r="I13" s="15" t="str">
        <f>IF(I$9="-","-",IF(I$9&gt;8,8*VLOOKUP($A13,Rates!$A$1:$B$9,2,FALSE),I$9*VLOOKUP($A13,Rates!$A$1:$B$9,2,FALSE)))</f>
        <v>-</v>
      </c>
      <c r="J13" s="16"/>
      <c r="K13" s="15" t="str">
        <f>IF(SUM(B13:I13)=0,"-",SUM(B13:I13))</f>
        <v>-</v>
      </c>
    </row>
    <row r="14" spans="1:11" x14ac:dyDescent="0.25">
      <c r="A14" s="3" t="s">
        <v>16</v>
      </c>
      <c r="B14" s="15" t="str">
        <f>IF(B$9="-","-",IF(B$9&gt;8,8*VLOOKUP($A14,Rates!$A$1:$B$9,2,FALSE),B$9*VLOOKUP($A14,Rates!$A$1:$B$9,2,FALSE)))</f>
        <v>-</v>
      </c>
      <c r="C14" s="15" t="str">
        <f>IF(C$9="-","-",IF(C$9&gt;8,8*VLOOKUP($A14,Rates!$A$1:$B$9,2,FALSE),C$9*VLOOKUP($A14,Rates!$A$1:$B$9,2,FALSE)))</f>
        <v>-</v>
      </c>
      <c r="D14" s="15" t="str">
        <f>IF(D$9="-","-",IF(D$9&gt;8,8*VLOOKUP($A14,Rates!$A$1:$B$9,2,FALSE),D$9*VLOOKUP($A14,Rates!$A$1:$B$9,2,FALSE)))</f>
        <v>-</v>
      </c>
      <c r="E14" s="15" t="str">
        <f>IF(E$9="-","-",IF(E$9&gt;8,8*VLOOKUP($A14,Rates!$A$1:$B$9,2,FALSE),E$9*VLOOKUP($A14,Rates!$A$1:$B$9,2,FALSE)))</f>
        <v>-</v>
      </c>
      <c r="F14" s="15" t="str">
        <f>IF(F$9="-","-",IF(F$9&gt;8,8*VLOOKUP($A14,Rates!$A$1:$B$9,2,FALSE),F$9*VLOOKUP($A14,Rates!$A$1:$B$9,2,FALSE)))</f>
        <v>-</v>
      </c>
      <c r="G14" s="15" t="str">
        <f>IF(G$9="-","-",IF(G$9&gt;8,8*VLOOKUP($A14,Rates!$A$1:$B$9,2,FALSE),G$9*VLOOKUP($A14,Rates!$A$1:$B$9,2,FALSE)))</f>
        <v>-</v>
      </c>
      <c r="H14" s="15" t="str">
        <f>IF(H$9="-","-",IF(H$9&gt;8,8*VLOOKUP($A14,Rates!$A$1:$B$9,2,FALSE),H$9*VLOOKUP($A14,Rates!$A$1:$B$9,2,FALSE)))</f>
        <v>-</v>
      </c>
      <c r="I14" s="15" t="str">
        <f>IF(I$9="-","-",IF(I$9&gt;8,8*VLOOKUP($A14,Rates!$A$1:$B$9,2,FALSE),I$9*VLOOKUP($A14,Rates!$A$1:$B$9,2,FALSE)))</f>
        <v>-</v>
      </c>
      <c r="J14" s="16"/>
      <c r="K14" s="15" t="str">
        <f t="shared" ref="K14:K20" si="0">IF(SUM(B14:I14)=0,"-",SUM(B14:I14))</f>
        <v>-</v>
      </c>
    </row>
    <row r="15" spans="1:11" x14ac:dyDescent="0.25">
      <c r="A15" s="3" t="s">
        <v>17</v>
      </c>
      <c r="B15" s="15" t="str">
        <f>IF(B$9="-","-",IF(B$9&gt;8,8*VLOOKUP($A15,Rates!$A$1:$B$9,2,FALSE),B$9*VLOOKUP($A15,Rates!$A$1:$B$9,2,FALSE)))</f>
        <v>-</v>
      </c>
      <c r="C15" s="15" t="str">
        <f>IF(C$9="-","-",IF(C$9&gt;8,8*VLOOKUP($A15,Rates!$A$1:$B$9,2,FALSE),C$9*VLOOKUP($A15,Rates!$A$1:$B$9,2,FALSE)))</f>
        <v>-</v>
      </c>
      <c r="D15" s="15" t="str">
        <f>IF(D$9="-","-",IF(D$9&gt;8,8*VLOOKUP($A15,Rates!$A$1:$B$9,2,FALSE),D$9*VLOOKUP($A15,Rates!$A$1:$B$9,2,FALSE)))</f>
        <v>-</v>
      </c>
      <c r="E15" s="15" t="str">
        <f>IF(E$9="-","-",IF(E$9&gt;8,8*VLOOKUP($A15,Rates!$A$1:$B$9,2,FALSE),E$9*VLOOKUP($A15,Rates!$A$1:$B$9,2,FALSE)))</f>
        <v>-</v>
      </c>
      <c r="F15" s="15" t="str">
        <f>IF(F$9="-","-",IF(F$9&gt;8,8*VLOOKUP($A15,Rates!$A$1:$B$9,2,FALSE),F$9*VLOOKUP($A15,Rates!$A$1:$B$9,2,FALSE)))</f>
        <v>-</v>
      </c>
      <c r="G15" s="15" t="str">
        <f>IF(G$9="-","-",IF(G$9&gt;8,8*VLOOKUP($A15,Rates!$A$1:$B$9,2,FALSE),G$9*VLOOKUP($A15,Rates!$A$1:$B$9,2,FALSE)))</f>
        <v>-</v>
      </c>
      <c r="H15" s="15" t="str">
        <f>IF(H$9="-","-",IF(H$9&gt;8,8*VLOOKUP($A15,Rates!$A$1:$B$9,2,FALSE),H$9*VLOOKUP($A15,Rates!$A$1:$B$9,2,FALSE)))</f>
        <v>-</v>
      </c>
      <c r="I15" s="15" t="str">
        <f>IF(I$9="-","-",IF(I$9&gt;8,8*VLOOKUP($A15,Rates!$A$1:$B$9,2,FALSE),I$9*VLOOKUP($A15,Rates!$A$1:$B$9,2,FALSE)))</f>
        <v>-</v>
      </c>
      <c r="J15" s="16"/>
      <c r="K15" s="15" t="str">
        <f t="shared" si="0"/>
        <v>-</v>
      </c>
    </row>
    <row r="16" spans="1:11" x14ac:dyDescent="0.25">
      <c r="A16" s="3" t="s">
        <v>18</v>
      </c>
      <c r="B16" s="15" t="str">
        <f>IF($B$4="-","-",IF($B$4="Yes","-",IF(B9="-","-",IF(B9&gt;8,8*VLOOKUP($A16,Rates!$A$1:$B$9,2,FALSE),B$9*VLOOKUP($A16,Rates!$A$1:$B$9,2,FALSE)))))</f>
        <v>-</v>
      </c>
      <c r="C16" s="15" t="str">
        <f>IF($B$4="-","-",IF($B$4="Yes","-",IF(C9="-","-",IF(C9&gt;8,8*VLOOKUP($A16,Rates!$A$1:$B$9,2,FALSE),C$9*VLOOKUP($A16,Rates!$A$1:$B$9,2,FALSE)))))</f>
        <v>-</v>
      </c>
      <c r="D16" s="15" t="str">
        <f>IF($B$4="-","-",IF($B$4="Yes","-",IF(D9="-","-",IF(D9&gt;8,8*VLOOKUP($A16,Rates!$A$1:$B$9,2,FALSE),D$9*VLOOKUP($A16,Rates!$A$1:$B$9,2,FALSE)))))</f>
        <v>-</v>
      </c>
      <c r="E16" s="15" t="str">
        <f>IF($B$4="-","-",IF($B$4="Yes","-",IF(E9="-","-",IF(E9&gt;8,8*VLOOKUP($A16,Rates!$A$1:$B$9,2,FALSE),E$9*VLOOKUP($A16,Rates!$A$1:$B$9,2,FALSE)))))</f>
        <v>-</v>
      </c>
      <c r="F16" s="15" t="str">
        <f>IF($B$4="-","-",IF($B$4="Yes","-",IF(F9="-","-",IF(F9&gt;8,8*VLOOKUP($A16,Rates!$A$1:$B$9,2,FALSE),F$9*VLOOKUP($A16,Rates!$A$1:$B$9,2,FALSE)))))</f>
        <v>-</v>
      </c>
      <c r="G16" s="15" t="str">
        <f>IF($B$4="-","-",IF($B$4="Yes","-",IF(G9="-","-",IF(G9&gt;8,8*VLOOKUP($A16,Rates!$A$1:$B$9,2,FALSE),G$9*VLOOKUP($A16,Rates!$A$1:$B$9,2,FALSE)))))</f>
        <v>-</v>
      </c>
      <c r="H16" s="15" t="str">
        <f>IF($B$4="-","-",IF($B$4="Yes","-",IF(H9="-","-",IF(H9&gt;8,8*VLOOKUP($A16,Rates!$A$1:$B$9,2,FALSE),H$9*VLOOKUP($A16,Rates!$A$1:$B$9,2,FALSE)))))</f>
        <v>-</v>
      </c>
      <c r="I16" s="15" t="str">
        <f>IF($B$4="-","-",IF($B$4="Yes","-",IF(I9="-","-",IF(I9&gt;8,8*VLOOKUP($A16,Rates!$A$1:$B$9,2,FALSE),I$9*VLOOKUP($A16,Rates!$A$1:$B$9,2,FALSE)))))</f>
        <v>-</v>
      </c>
      <c r="J16" s="16"/>
      <c r="K16" s="15" t="str">
        <f t="shared" si="0"/>
        <v>-</v>
      </c>
    </row>
    <row r="17" spans="1:11" x14ac:dyDescent="0.25">
      <c r="A17" s="3" t="s">
        <v>19</v>
      </c>
      <c r="B17" s="15" t="str">
        <f>IF(B$10="-","-",IF(B$10="No",VLOOKUP($A17,Rates!$A$1:$B$9,2,FALSE),"-"))</f>
        <v>-</v>
      </c>
      <c r="C17" s="15" t="str">
        <f>IF(C$10="-","-",IF(C$10="No",VLOOKUP($A17,Rates!$A$1:$B$9,2,FALSE),"-"))</f>
        <v>-</v>
      </c>
      <c r="D17" s="15" t="str">
        <f>IF(D$10="-","-",IF(D$10="No",VLOOKUP($A17,Rates!$A$1:$B$9,2,FALSE),"-"))</f>
        <v>-</v>
      </c>
      <c r="E17" s="15" t="str">
        <f>IF(E$10="-","-",IF(E$10="No",VLOOKUP($A17,Rates!$A$1:$B$9,2,FALSE),"-"))</f>
        <v>-</v>
      </c>
      <c r="F17" s="15" t="str">
        <f>IF(F$10="-","-",IF(F$10="No",VLOOKUP($A17,Rates!$A$1:$B$9,2,FALSE),"-"))</f>
        <v>-</v>
      </c>
      <c r="G17" s="15" t="str">
        <f>IF(G$10="-","-",IF(G$10="No",VLOOKUP($A17,Rates!$A$1:$B$9,2,FALSE),"-"))</f>
        <v>-</v>
      </c>
      <c r="H17" s="15" t="str">
        <f>IF(H$10="-","-",IF(H$10="No",VLOOKUP($A17,Rates!$A$1:$B$9,2,FALSE),"-"))</f>
        <v>-</v>
      </c>
      <c r="I17" s="15" t="str">
        <f>IF(I$10="-","-",IF(I$10="No",VLOOKUP($A17,Rates!$A$1:$B$9,2,FALSE),"-"))</f>
        <v>-</v>
      </c>
      <c r="J17" s="16"/>
      <c r="K17" s="15" t="str">
        <f t="shared" si="0"/>
        <v>-</v>
      </c>
    </row>
    <row r="18" spans="1:11" x14ac:dyDescent="0.25">
      <c r="A18" s="3" t="s">
        <v>20</v>
      </c>
      <c r="B18" s="15" t="str">
        <f>IF(B10="-","-",IF(B10="Yes","-",IF(B9&lt;4,"-",VLOOKUP($A18,Rates!$A$1:$B$9,2,FALSE))))</f>
        <v>-</v>
      </c>
      <c r="C18" s="15" t="str">
        <f>IF(C10="-","-",IF(C10="Yes","-",IF(C9&lt;4,"-",VLOOKUP($A18,Rates!$A$1:$B$9,2,FALSE))))</f>
        <v>-</v>
      </c>
      <c r="D18" s="15" t="str">
        <f>IF(D10="-","-",IF(D10="Yes","-",IF(D9&lt;4,"-",VLOOKUP($A18,Rates!$A$1:$B$9,2,FALSE))))</f>
        <v>-</v>
      </c>
      <c r="E18" s="15" t="str">
        <f>IF(E10="-","-",IF(E10="Yes","-",IF(E9&lt;4,"-",VLOOKUP($A18,Rates!$A$1:$B$9,2,FALSE))))</f>
        <v>-</v>
      </c>
      <c r="F18" s="15" t="str">
        <f>IF(F10="-","-",IF(F10="Yes","-",IF(F9&lt;4,"-",VLOOKUP($A18,Rates!$A$1:$B$9,2,FALSE))))</f>
        <v>-</v>
      </c>
      <c r="G18" s="15" t="str">
        <f>IF(G10="-","-",IF(G10="Yes","-",IF(G9&lt;4,"-",VLOOKUP($A18,Rates!$A$1:$B$9,2,FALSE))))</f>
        <v>-</v>
      </c>
      <c r="H18" s="15" t="str">
        <f>IF(H10="-","-",IF(H10="Yes","-",IF(H9&lt;4,"-",VLOOKUP($A18,Rates!$A$1:$B$9,2,FALSE))))</f>
        <v>-</v>
      </c>
      <c r="I18" s="15" t="str">
        <f>IF(I10="-","-",IF(I10="Yes","-",IF(I9&lt;4,"-",VLOOKUP($A18,Rates!$A$1:$B$9,2,FALSE))))</f>
        <v>-</v>
      </c>
      <c r="J18" s="16"/>
      <c r="K18" s="15" t="str">
        <f t="shared" si="0"/>
        <v>-</v>
      </c>
    </row>
    <row r="19" spans="1:11" x14ac:dyDescent="0.25">
      <c r="A19" s="3" t="s">
        <v>21</v>
      </c>
      <c r="B19" s="15" t="str">
        <f>IF(B$10="-","-",IF(B$10="No",VLOOKUP($A19,Rates!$A$1:$B$9,2,FALSE),"-"))</f>
        <v>-</v>
      </c>
      <c r="C19" s="15" t="str">
        <f>IF(C$10="-","-",IF(C$10="No",VLOOKUP($A19,Rates!$A$1:$B$9,2,FALSE),"-"))</f>
        <v>-</v>
      </c>
      <c r="D19" s="15" t="str">
        <f>IF(D$10="-","-",IF(D$10="No",VLOOKUP($A19,Rates!$A$1:$B$9,2,FALSE),"-"))</f>
        <v>-</v>
      </c>
      <c r="E19" s="15" t="str">
        <f>IF(E$10="-","-",IF(E$10="No",VLOOKUP($A19,Rates!$A$1:$B$9,2,FALSE),"-"))</f>
        <v>-</v>
      </c>
      <c r="F19" s="15" t="str">
        <f>IF(F$10="-","-",IF(F$10="No",VLOOKUP($A19,Rates!$A$1:$B$9,2,FALSE),"-"))</f>
        <v>-</v>
      </c>
      <c r="G19" s="15" t="str">
        <f>IF(G$10="-","-",IF(G$10="No",VLOOKUP($A19,Rates!$A$1:$B$9,2,FALSE),"-"))</f>
        <v>-</v>
      </c>
      <c r="H19" s="15" t="str">
        <f>IF(H$10="-","-",IF(H$10="No",VLOOKUP($A19,Rates!$A$1:$B$9,2,FALSE),"-"))</f>
        <v>-</v>
      </c>
      <c r="I19" s="15" t="str">
        <f>IF(I$10="-","-",IF(I$10="No",VLOOKUP($A19,Rates!$A$1:$B$9,2,FALSE),"-"))</f>
        <v>-</v>
      </c>
      <c r="J19" s="16"/>
      <c r="K19" s="15" t="str">
        <f t="shared" si="0"/>
        <v>-</v>
      </c>
    </row>
    <row r="20" spans="1:11" ht="15.75" thickBot="1" x14ac:dyDescent="0.3">
      <c r="A20" s="17" t="s">
        <v>22</v>
      </c>
      <c r="B20" s="18" t="str">
        <f>IF(OR(B10="-",B10="No"),"-",VLOOKUP($A20,Rates!$A$1:$B$9,2,FALSE))</f>
        <v>-</v>
      </c>
      <c r="C20" s="18" t="str">
        <f>IF(OR(C10="-",C10="No"),"-",VLOOKUP($A20,Rates!$A$1:$B$9,2,FALSE))</f>
        <v>-</v>
      </c>
      <c r="D20" s="18" t="str">
        <f>IF(OR(D10="-",D10="No"),"-",VLOOKUP($A20,Rates!$A$1:$B$9,2,FALSE))</f>
        <v>-</v>
      </c>
      <c r="E20" s="18" t="str">
        <f>IF(OR(E10="-",E10="No"),"-",VLOOKUP($A20,Rates!$A$1:$B$9,2,FALSE))</f>
        <v>-</v>
      </c>
      <c r="F20" s="18" t="str">
        <f>IF(OR(F10="-",F10="No"),"-",VLOOKUP($A20,Rates!$A$1:$B$9,2,FALSE))</f>
        <v>-</v>
      </c>
      <c r="G20" s="18" t="str">
        <f>IF(OR(G10="-",G10="No"),"-",VLOOKUP($A20,Rates!$A$1:$B$9,2,FALSE))</f>
        <v>-</v>
      </c>
      <c r="H20" s="18" t="str">
        <f>IF(OR(H10="-",H10="No"),"-",VLOOKUP($A20,Rates!$A$1:$B$9,2,FALSE))</f>
        <v>-</v>
      </c>
      <c r="I20" s="18" t="str">
        <f>IF(OR(I10="-",I10="No"),"-",VLOOKUP($A20,Rates!$A$1:$B$9,2,FALSE))</f>
        <v>-</v>
      </c>
      <c r="J20" s="16"/>
      <c r="K20" s="18" t="str">
        <f t="shared" si="0"/>
        <v>-</v>
      </c>
    </row>
    <row r="21" spans="1:11" ht="16.5" thickTop="1" thickBot="1" x14ac:dyDescent="0.3">
      <c r="A21" s="19" t="s">
        <v>23</v>
      </c>
      <c r="B21" s="20">
        <f>SUM(B13:B20)</f>
        <v>0</v>
      </c>
      <c r="C21" s="20">
        <f t="shared" ref="C21:K21" si="1">SUM(C13:C20)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ref="H21:I21" si="2">SUM(H13:H20)</f>
        <v>0</v>
      </c>
      <c r="I21" s="20">
        <f t="shared" si="2"/>
        <v>0</v>
      </c>
      <c r="J21" s="21"/>
      <c r="K21" s="20">
        <f t="shared" si="1"/>
        <v>0</v>
      </c>
    </row>
    <row r="22" spans="1:11" ht="15.75" thickTop="1" x14ac:dyDescent="0.25"/>
    <row r="23" spans="1:11" x14ac:dyDescent="0.25">
      <c r="A23" s="22" t="s">
        <v>24</v>
      </c>
    </row>
    <row r="24" spans="1:11" x14ac:dyDescent="0.25">
      <c r="A24" s="23" t="s">
        <v>25</v>
      </c>
    </row>
    <row r="25" spans="1:11" x14ac:dyDescent="0.25">
      <c r="A25" s="23" t="s">
        <v>26</v>
      </c>
    </row>
    <row r="26" spans="1:11" x14ac:dyDescent="0.25">
      <c r="A26" s="23" t="s">
        <v>27</v>
      </c>
    </row>
    <row r="27" spans="1:11" x14ac:dyDescent="0.25">
      <c r="A27" s="23" t="s">
        <v>28</v>
      </c>
    </row>
    <row r="28" spans="1:11" x14ac:dyDescent="0.25">
      <c r="A28" s="23" t="s">
        <v>29</v>
      </c>
    </row>
  </sheetData>
  <sheetProtection algorithmName="SHA-512" hashValue="qMZm5OwV6y/9zdF9DN1yroQBMTgPsWOAC3I68GW4Kc8U/9aV57zzZUKws0p+7HF9tVi+yjJHr5abDd+BeamSGg==" saltValue="CVsuzgoNtReTmMaqex6tHA==" spinCount="100000" sheet="1" objects="1" scenarios="1"/>
  <conditionalFormatting sqref="B4">
    <cfRule type="cellIs" dxfId="2" priority="3" operator="equal">
      <formula>"-"</formula>
    </cfRule>
  </conditionalFormatting>
  <conditionalFormatting sqref="B9:I10">
    <cfRule type="cellIs" dxfId="1" priority="2" operator="equal">
      <formula>"-"</formula>
    </cfRule>
  </conditionalFormatting>
  <conditionalFormatting sqref="K9">
    <cfRule type="expression" dxfId="0" priority="1">
      <formula>$N$9="Yes"</formula>
    </cfRule>
  </conditionalFormatting>
  <pageMargins left="0.7" right="0.7" top="0.75" bottom="0.75" header="0.3" footer="0.3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F149-5340-4460-85EA-CD38A200FD44}">
  <dimension ref="A1:J20"/>
  <sheetViews>
    <sheetView workbookViewId="0">
      <selection sqref="A1:B9"/>
    </sheetView>
  </sheetViews>
  <sheetFormatPr defaultRowHeight="15" x14ac:dyDescent="0.25"/>
  <cols>
    <col min="1" max="1" width="20.5703125" bestFit="1" customWidth="1"/>
    <col min="2" max="2" width="10.5703125" style="24" bestFit="1" customWidth="1"/>
    <col min="8" max="8" width="9.140625" style="25"/>
  </cols>
  <sheetData>
    <row r="1" spans="1:10" x14ac:dyDescent="0.25">
      <c r="A1" t="s">
        <v>19</v>
      </c>
      <c r="B1" s="24">
        <v>37.5</v>
      </c>
      <c r="H1" s="25" t="s">
        <v>3</v>
      </c>
      <c r="J1" t="s">
        <v>3</v>
      </c>
    </row>
    <row r="2" spans="1:10" x14ac:dyDescent="0.25">
      <c r="A2" t="s">
        <v>20</v>
      </c>
      <c r="B2" s="24">
        <v>123</v>
      </c>
      <c r="H2" s="25">
        <v>0</v>
      </c>
      <c r="J2" t="s">
        <v>30</v>
      </c>
    </row>
    <row r="3" spans="1:10" x14ac:dyDescent="0.25">
      <c r="A3" t="s">
        <v>21</v>
      </c>
      <c r="B3" s="24">
        <v>13.5</v>
      </c>
      <c r="H3" s="25">
        <v>1</v>
      </c>
      <c r="J3" t="s">
        <v>31</v>
      </c>
    </row>
    <row r="4" spans="1:10" x14ac:dyDescent="0.25">
      <c r="H4" s="25">
        <v>2</v>
      </c>
    </row>
    <row r="5" spans="1:10" x14ac:dyDescent="0.25">
      <c r="A5" t="s">
        <v>15</v>
      </c>
      <c r="B5" s="24">
        <v>1195.95</v>
      </c>
      <c r="H5" s="25">
        <v>3</v>
      </c>
    </row>
    <row r="6" spans="1:10" x14ac:dyDescent="0.25">
      <c r="A6" t="s">
        <v>16</v>
      </c>
      <c r="B6" s="24">
        <v>23</v>
      </c>
      <c r="H6" s="25">
        <v>4</v>
      </c>
    </row>
    <row r="7" spans="1:10" x14ac:dyDescent="0.25">
      <c r="A7" t="s">
        <v>17</v>
      </c>
      <c r="B7" s="24">
        <v>9.3000000000000007</v>
      </c>
      <c r="H7" s="25">
        <v>5</v>
      </c>
    </row>
    <row r="8" spans="1:10" x14ac:dyDescent="0.25">
      <c r="A8" t="s">
        <v>18</v>
      </c>
      <c r="B8" s="24">
        <v>953.25</v>
      </c>
      <c r="H8" s="25">
        <v>6</v>
      </c>
    </row>
    <row r="9" spans="1:10" x14ac:dyDescent="0.25">
      <c r="A9" t="s">
        <v>22</v>
      </c>
      <c r="B9" s="24">
        <v>100</v>
      </c>
      <c r="H9" s="25">
        <v>7</v>
      </c>
    </row>
    <row r="10" spans="1:10" x14ac:dyDescent="0.25">
      <c r="H10" s="25">
        <v>8</v>
      </c>
    </row>
    <row r="11" spans="1:10" x14ac:dyDescent="0.25">
      <c r="H11" s="25">
        <v>9</v>
      </c>
    </row>
    <row r="12" spans="1:10" x14ac:dyDescent="0.25">
      <c r="H12" s="25">
        <v>10</v>
      </c>
    </row>
    <row r="13" spans="1:10" x14ac:dyDescent="0.25">
      <c r="H13" s="25">
        <v>11</v>
      </c>
    </row>
    <row r="14" spans="1:10" x14ac:dyDescent="0.25">
      <c r="H14" s="25">
        <v>12</v>
      </c>
    </row>
    <row r="15" spans="1:10" x14ac:dyDescent="0.25">
      <c r="H15" s="25">
        <v>13</v>
      </c>
    </row>
    <row r="16" spans="1:10" x14ac:dyDescent="0.25">
      <c r="H16" s="25">
        <v>14</v>
      </c>
    </row>
    <row r="17" spans="8:8" x14ac:dyDescent="0.25">
      <c r="H17" s="25">
        <v>15</v>
      </c>
    </row>
    <row r="18" spans="8:8" x14ac:dyDescent="0.25">
      <c r="H18" s="25">
        <v>16</v>
      </c>
    </row>
    <row r="19" spans="8:8" x14ac:dyDescent="0.25">
      <c r="H19" s="25">
        <v>17</v>
      </c>
    </row>
    <row r="20" spans="8:8" x14ac:dyDescent="0.25">
      <c r="H20" s="25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FT Summary</vt:lpstr>
      <vt:lpstr>Rates</vt:lpstr>
      <vt:lpstr>'FT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Yoder, Matthew D.</dc:creator>
  <cp:lastModifiedBy>Yoder, Matt</cp:lastModifiedBy>
  <dcterms:created xsi:type="dcterms:W3CDTF">2022-07-12T17:35:20Z</dcterms:created>
  <dcterms:modified xsi:type="dcterms:W3CDTF">2022-07-12T18:01:06Z</dcterms:modified>
</cp:coreProperties>
</file>